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戴广安的工作文件\工作\2022年度\上级部门下发的各类任务\2022年四好农路督查\5.4 七公开\"/>
    </mc:Choice>
  </mc:AlternateContent>
  <xr:revisionPtr revIDLastSave="0" documentId="13_ncr:1_{1AE094CC-64CA-4418-BE27-0423F737EE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桥梁" sheetId="9" r:id="rId1"/>
  </sheets>
  <definedNames>
    <definedName name="_xlnm._FilterDatabase" localSheetId="0" hidden="1">桥梁!$A$3:$AK$9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9" l="1"/>
  <c r="AD6" i="9"/>
  <c r="AB7" i="9"/>
  <c r="AB6" i="9"/>
  <c r="AB5" i="9"/>
  <c r="AB4" i="9"/>
  <c r="AH5" i="9"/>
  <c r="AG5" i="9"/>
  <c r="AD5" i="9"/>
  <c r="H5" i="9"/>
  <c r="AH4" i="9"/>
  <c r="AG4" i="9"/>
  <c r="AD4" i="9"/>
  <c r="H4" i="9"/>
</calcChain>
</file>

<file path=xl/sharedStrings.xml><?xml version="1.0" encoding="utf-8"?>
<sst xmlns="http://schemas.openxmlformats.org/spreadsheetml/2006/main" count="118" uniqueCount="78">
  <si>
    <t>序号</t>
  </si>
  <si>
    <t>市别</t>
  </si>
  <si>
    <t>区县</t>
  </si>
  <si>
    <t>乡镇</t>
  </si>
  <si>
    <t>项目类型</t>
  </si>
  <si>
    <t>桥梁现状</t>
  </si>
  <si>
    <t>桥梁拟改造情况</t>
  </si>
  <si>
    <t>桥梁名称</t>
  </si>
  <si>
    <t>桥梁代码</t>
  </si>
  <si>
    <t>桥梁代码完整</t>
  </si>
  <si>
    <t>桥梁中心桩号</t>
  </si>
  <si>
    <t>所属线路名称</t>
  </si>
  <si>
    <t>所属线
路编号</t>
  </si>
  <si>
    <t>所属线路行政等级</t>
  </si>
  <si>
    <t>所属线路技术等级</t>
  </si>
  <si>
    <t>桥梁
全长（米）</t>
  </si>
  <si>
    <t>跨径
总长（米）</t>
  </si>
  <si>
    <t>单跨最大跨径（米）</t>
  </si>
  <si>
    <t>桥梁
全宽（米）</t>
  </si>
  <si>
    <t>桥梁分类</t>
  </si>
  <si>
    <t>主桥上部构造结构形式</t>
  </si>
  <si>
    <t>桥梁技术等级</t>
  </si>
  <si>
    <t>评定日期</t>
  </si>
  <si>
    <t>建设
性质</t>
  </si>
  <si>
    <t>桥梁
分类</t>
  </si>
  <si>
    <t>桥梁分类核对</t>
  </si>
  <si>
    <t>桥梁中心坐标.北纬N</t>
  </si>
  <si>
    <t>桥梁中心坐标.东经E</t>
  </si>
  <si>
    <t>改造全长（后-前）</t>
  </si>
  <si>
    <t>全长-跨径</t>
  </si>
  <si>
    <t>单孔最大跨径（米）</t>
  </si>
  <si>
    <t>桥梁面积（平方米）</t>
  </si>
  <si>
    <t>面积核对</t>
  </si>
  <si>
    <t>省定航道等级</t>
  </si>
  <si>
    <t>所跨航道名称</t>
  </si>
  <si>
    <t>常州市</t>
  </si>
  <si>
    <t>拆除重建</t>
  </si>
  <si>
    <t>县道</t>
  </si>
  <si>
    <t>二级</t>
  </si>
  <si>
    <t>中桥</t>
  </si>
  <si>
    <t>大桥</t>
  </si>
  <si>
    <t>连续箱梁</t>
  </si>
  <si>
    <t>乡道</t>
  </si>
  <si>
    <t>三级</t>
  </si>
  <si>
    <t>金坛区</t>
  </si>
  <si>
    <t>薛埠镇</t>
  </si>
  <si>
    <t>山蓬桥</t>
  </si>
  <si>
    <t>YDA7320413L0050</t>
  </si>
  <si>
    <t>大社线</t>
  </si>
  <si>
    <t>YDA7320413</t>
  </si>
  <si>
    <t>空心板梁</t>
  </si>
  <si>
    <t>四类</t>
  </si>
  <si>
    <t>重建</t>
  </si>
  <si>
    <t>箱形梁</t>
  </si>
  <si>
    <t>无</t>
  </si>
  <si>
    <t>直溪镇</t>
  </si>
  <si>
    <t>中学桥</t>
  </si>
  <si>
    <t>Y308320413L0020</t>
  </si>
  <si>
    <t>直白线</t>
  </si>
  <si>
    <t>Y315320413</t>
  </si>
  <si>
    <t>双曲拱</t>
  </si>
  <si>
    <t>五类</t>
  </si>
  <si>
    <t>等外级</t>
  </si>
  <si>
    <t>西阳河</t>
  </si>
  <si>
    <t>尧塘街道</t>
  </si>
  <si>
    <t>金武路桥</t>
  </si>
  <si>
    <t>X305320413L0090</t>
  </si>
  <si>
    <t>金武线</t>
  </si>
  <si>
    <t>X305320413</t>
  </si>
  <si>
    <t>一级</t>
  </si>
  <si>
    <t>箱型梁</t>
  </si>
  <si>
    <t>Y408320413L0030</t>
  </si>
  <si>
    <t>薛常线</t>
  </si>
  <si>
    <t>Y408320413</t>
  </si>
  <si>
    <t>七级航道</t>
  </si>
  <si>
    <t>薛埠河</t>
  </si>
  <si>
    <t>薛东桥</t>
    <phoneticPr fontId="12" type="noConversion"/>
  </si>
  <si>
    <t xml:space="preserve"> 2022年农村公路危桥改造计划明细表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</si>
</sst>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_);[Red]\(0.0\)"/>
    <numFmt numFmtId="178" formatCode="0.00_);[Red]\(0.00\)"/>
  </numFmts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color indexed="8"/>
      <name val="Tahoma"/>
      <family val="2"/>
    </font>
    <font>
      <u/>
      <sz val="12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6" fillId="0" borderId="0">
      <protection locked="0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top"/>
      <protection locked="0"/>
    </xf>
    <xf numFmtId="0" fontId="8" fillId="0" borderId="0">
      <alignment vertical="center"/>
    </xf>
    <xf numFmtId="0" fontId="11" fillId="0" borderId="0">
      <protection locked="0"/>
    </xf>
    <xf numFmtId="0" fontId="10" fillId="0" borderId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" fillId="2" borderId="0" xfId="1" applyFont="1" applyFill="1" applyAlignment="1" applyProtection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 shrinkToFi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3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2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shrinkToFit="1"/>
    </xf>
    <xf numFmtId="0" fontId="13" fillId="0" borderId="1" xfId="1" applyFont="1" applyFill="1" applyBorder="1" applyAlignment="1" applyProtection="1">
      <alignment horizontal="center" vertical="center" wrapText="1" shrinkToFit="1"/>
    </xf>
    <xf numFmtId="0" fontId="2" fillId="0" borderId="1" xfId="1" applyFont="1" applyFill="1" applyBorder="1" applyAlignment="1" applyProtection="1">
      <alignment horizontal="center" vertical="center" wrapText="1" shrinkToFit="1"/>
    </xf>
    <xf numFmtId="0" fontId="2" fillId="0" borderId="1" xfId="1" applyFont="1" applyFill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 wrapText="1"/>
    </xf>
  </cellXfs>
  <cellStyles count="38">
    <cellStyle name="Normal" xfId="13" xr:uid="{00000000-0005-0000-0000-000000000000}"/>
    <cellStyle name="Normal 3" xfId="10" xr:uid="{00000000-0005-0000-0000-000001000000}"/>
    <cellStyle name="常规" xfId="0" builtinId="0"/>
    <cellStyle name="常规 10 2 3" xfId="15" xr:uid="{00000000-0005-0000-0000-000003000000}"/>
    <cellStyle name="常规 100" xfId="14" xr:uid="{00000000-0005-0000-0000-000004000000}"/>
    <cellStyle name="常规 102" xfId="3" xr:uid="{00000000-0005-0000-0000-000005000000}"/>
    <cellStyle name="常规 102 2" xfId="31" xr:uid="{00000000-0005-0000-0000-000006000000}"/>
    <cellStyle name="常规 2" xfId="16" xr:uid="{00000000-0005-0000-0000-000007000000}"/>
    <cellStyle name="常规 2 14" xfId="30" xr:uid="{00000000-0005-0000-0000-000008000000}"/>
    <cellStyle name="常规 2 19" xfId="1" xr:uid="{00000000-0005-0000-0000-000009000000}"/>
    <cellStyle name="常规 2 19 2" xfId="6" xr:uid="{00000000-0005-0000-0000-00000A000000}"/>
    <cellStyle name="常规 2 19 3" xfId="4" xr:uid="{00000000-0005-0000-0000-00000B000000}"/>
    <cellStyle name="常规 2 19 4" xfId="2" xr:uid="{00000000-0005-0000-0000-00000C000000}"/>
    <cellStyle name="常规 2 19 6" xfId="12" xr:uid="{00000000-0005-0000-0000-00000D000000}"/>
    <cellStyle name="常规 2 19 7" xfId="32" xr:uid="{00000000-0005-0000-0000-00000E000000}"/>
    <cellStyle name="常规 2 2" xfId="11" xr:uid="{00000000-0005-0000-0000-00000F000000}"/>
    <cellStyle name="常规 2 2 6" xfId="9" xr:uid="{00000000-0005-0000-0000-000010000000}"/>
    <cellStyle name="常规 2 22" xfId="36" xr:uid="{00000000-0005-0000-0000-000011000000}"/>
    <cellStyle name="常规 2 6" xfId="17" xr:uid="{00000000-0005-0000-0000-000012000000}"/>
    <cellStyle name="常规 25" xfId="5" xr:uid="{00000000-0005-0000-0000-000013000000}"/>
    <cellStyle name="常规 26" xfId="7" xr:uid="{00000000-0005-0000-0000-000014000000}"/>
    <cellStyle name="常规 27 3" xfId="34" xr:uid="{00000000-0005-0000-0000-000015000000}"/>
    <cellStyle name="常规 27 4" xfId="35" xr:uid="{00000000-0005-0000-0000-000016000000}"/>
    <cellStyle name="常规 27 5" xfId="37" xr:uid="{00000000-0005-0000-0000-000017000000}"/>
    <cellStyle name="常规 27 6" xfId="33" xr:uid="{00000000-0005-0000-0000-000018000000}"/>
    <cellStyle name="常规 3 5" xfId="18" xr:uid="{00000000-0005-0000-0000-000019000000}"/>
    <cellStyle name="常规 37" xfId="19" xr:uid="{00000000-0005-0000-0000-00001A000000}"/>
    <cellStyle name="常规 41" xfId="20" xr:uid="{00000000-0005-0000-0000-00001B000000}"/>
    <cellStyle name="常规 46" xfId="8" xr:uid="{00000000-0005-0000-0000-00001C000000}"/>
    <cellStyle name="常规 48" xfId="21" xr:uid="{00000000-0005-0000-0000-00001D000000}"/>
    <cellStyle name="常规 49" xfId="23" xr:uid="{00000000-0005-0000-0000-00001E000000}"/>
    <cellStyle name="常规 53" xfId="22" xr:uid="{00000000-0005-0000-0000-00001F000000}"/>
    <cellStyle name="常规 60" xfId="24" xr:uid="{00000000-0005-0000-0000-000020000000}"/>
    <cellStyle name="常规 61" xfId="25" xr:uid="{00000000-0005-0000-0000-000021000000}"/>
    <cellStyle name="常规 63" xfId="26" xr:uid="{00000000-0005-0000-0000-000022000000}"/>
    <cellStyle name="常规 66" xfId="27" xr:uid="{00000000-0005-0000-0000-000023000000}"/>
    <cellStyle name="常规 76" xfId="28" xr:uid="{00000000-0005-0000-0000-000024000000}"/>
    <cellStyle name="常规 77" xfId="29" xr:uid="{00000000-0005-0000-0000-00002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zoomScale="87" zoomScaleNormal="87" workbookViewId="0">
      <pane ySplit="3" topLeftCell="A4" activePane="bottomLeft" state="frozen"/>
      <selection pane="bottomLeft" activeCell="F3" sqref="A3:XFD3"/>
    </sheetView>
  </sheetViews>
  <sheetFormatPr defaultColWidth="9" defaultRowHeight="28" customHeight="1" x14ac:dyDescent="0.25"/>
  <cols>
    <col min="1" max="1" width="10.08984375" style="4"/>
    <col min="2" max="4" width="9" style="4"/>
    <col min="5" max="5" width="9" style="4" customWidth="1"/>
    <col min="6" max="6" width="12" style="4" customWidth="1"/>
    <col min="7" max="7" width="19.36328125" style="4" customWidth="1"/>
    <col min="8" max="8" width="11.26953125" style="4" customWidth="1"/>
    <col min="9" max="9" width="14.90625" style="4" customWidth="1"/>
    <col min="10" max="12" width="9" style="4" customWidth="1"/>
    <col min="13" max="13" width="14.6328125" style="4" customWidth="1"/>
    <col min="14" max="14" width="9.08984375" style="4" customWidth="1"/>
    <col min="15" max="15" width="12.7265625" style="4" customWidth="1"/>
    <col min="16" max="16" width="12.90625" style="4" customWidth="1"/>
    <col min="17" max="17" width="13.453125" style="4" customWidth="1"/>
    <col min="18" max="18" width="9" style="4" customWidth="1"/>
    <col min="19" max="19" width="10.08984375" style="4" customWidth="1"/>
    <col min="20" max="20" width="12.36328125" style="4" customWidth="1"/>
    <col min="21" max="21" width="13.26953125" style="4" customWidth="1"/>
    <col min="22" max="22" width="11.90625" style="4" customWidth="1"/>
    <col min="23" max="24" width="11.36328125" style="4" customWidth="1"/>
    <col min="25" max="25" width="18.90625" style="4" customWidth="1"/>
    <col min="26" max="26" width="17.6328125" style="4" customWidth="1"/>
    <col min="27" max="28" width="13.90625" style="4" customWidth="1"/>
    <col min="29" max="30" width="14" style="4" customWidth="1"/>
    <col min="31" max="32" width="14.6328125" style="4" customWidth="1"/>
    <col min="33" max="34" width="11.7265625" style="4" customWidth="1"/>
    <col min="35" max="35" width="9" style="4" customWidth="1"/>
    <col min="36" max="37" width="11.26953125" style="4" customWidth="1"/>
    <col min="38" max="16384" width="9" style="4"/>
  </cols>
  <sheetData>
    <row r="1" spans="1:37" s="1" customFormat="1" ht="52.5" customHeight="1" x14ac:dyDescent="0.25">
      <c r="A1" s="17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" customFormat="1" ht="28" customHeight="1" x14ac:dyDescent="0.25">
      <c r="A2" s="18" t="s">
        <v>0</v>
      </c>
      <c r="B2" s="18" t="s">
        <v>1</v>
      </c>
      <c r="C2" s="19" t="s">
        <v>2</v>
      </c>
      <c r="D2" s="19" t="s">
        <v>3</v>
      </c>
      <c r="E2" s="18" t="s">
        <v>4</v>
      </c>
      <c r="F2" s="18" t="s">
        <v>5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 t="s">
        <v>6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  <c r="AH2" s="20"/>
      <c r="AI2" s="19"/>
      <c r="AJ2" s="19"/>
      <c r="AK2" s="19"/>
    </row>
    <row r="3" spans="1:37" s="2" customFormat="1" ht="34" customHeight="1" x14ac:dyDescent="0.25">
      <c r="A3" s="18"/>
      <c r="B3" s="18"/>
      <c r="C3" s="19"/>
      <c r="D3" s="19"/>
      <c r="E3" s="18"/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  <c r="Z3" s="14" t="s">
        <v>27</v>
      </c>
      <c r="AA3" s="14" t="s">
        <v>15</v>
      </c>
      <c r="AB3" s="14" t="s">
        <v>28</v>
      </c>
      <c r="AC3" s="14" t="s">
        <v>16</v>
      </c>
      <c r="AD3" s="14" t="s">
        <v>29</v>
      </c>
      <c r="AE3" s="14" t="s">
        <v>30</v>
      </c>
      <c r="AF3" s="14" t="s">
        <v>18</v>
      </c>
      <c r="AG3" s="15" t="s">
        <v>31</v>
      </c>
      <c r="AH3" s="15" t="s">
        <v>32</v>
      </c>
      <c r="AI3" s="15" t="s">
        <v>20</v>
      </c>
      <c r="AJ3" s="15" t="s">
        <v>33</v>
      </c>
      <c r="AK3" s="15" t="s">
        <v>34</v>
      </c>
    </row>
    <row r="4" spans="1:37" ht="28" customHeight="1" x14ac:dyDescent="0.25">
      <c r="A4" s="7">
        <v>1</v>
      </c>
      <c r="B4" s="8" t="s">
        <v>35</v>
      </c>
      <c r="C4" s="8" t="s">
        <v>44</v>
      </c>
      <c r="D4" s="8" t="s">
        <v>45</v>
      </c>
      <c r="E4" s="8" t="s">
        <v>36</v>
      </c>
      <c r="F4" s="9" t="s">
        <v>46</v>
      </c>
      <c r="G4" s="9" t="s">
        <v>47</v>
      </c>
      <c r="H4" s="11" t="str">
        <f t="shared" ref="H4:H5" si="0">G4</f>
        <v>YDA7320413L0050</v>
      </c>
      <c r="I4" s="9">
        <v>6.64</v>
      </c>
      <c r="J4" s="9" t="s">
        <v>48</v>
      </c>
      <c r="K4" s="8" t="s">
        <v>49</v>
      </c>
      <c r="L4" s="8" t="s">
        <v>42</v>
      </c>
      <c r="M4" s="8" t="s">
        <v>43</v>
      </c>
      <c r="N4" s="9">
        <v>34</v>
      </c>
      <c r="O4" s="9">
        <v>26.8</v>
      </c>
      <c r="P4" s="9">
        <v>26.8</v>
      </c>
      <c r="Q4" s="9">
        <v>4.6500000000000004</v>
      </c>
      <c r="R4" s="9" t="s">
        <v>39</v>
      </c>
      <c r="S4" s="9" t="s">
        <v>50</v>
      </c>
      <c r="T4" s="9" t="s">
        <v>51</v>
      </c>
      <c r="U4" s="9">
        <v>2020</v>
      </c>
      <c r="V4" s="8" t="s">
        <v>52</v>
      </c>
      <c r="W4" s="8" t="s">
        <v>40</v>
      </c>
      <c r="X4" s="5" t="s">
        <v>40</v>
      </c>
      <c r="Y4" s="8">
        <v>31.641943000000001</v>
      </c>
      <c r="Z4" s="8">
        <v>119.414832</v>
      </c>
      <c r="AA4" s="8">
        <v>587.20000000000005</v>
      </c>
      <c r="AB4" s="12">
        <f>AA4-N4</f>
        <v>553.20000000000005</v>
      </c>
      <c r="AC4" s="8">
        <v>587.20000000000005</v>
      </c>
      <c r="AD4" s="12">
        <f t="shared" ref="AD4:AD5" si="1">AA4-AC4</f>
        <v>0</v>
      </c>
      <c r="AE4" s="8">
        <v>40</v>
      </c>
      <c r="AF4" s="8">
        <v>24.5</v>
      </c>
      <c r="AG4" s="13">
        <f t="shared" ref="AG4:AG5" si="2">AC4*AF4</f>
        <v>14386.400000000001</v>
      </c>
      <c r="AH4" s="13">
        <f>AC4*AF4</f>
        <v>14386.400000000001</v>
      </c>
      <c r="AI4" s="8" t="s">
        <v>53</v>
      </c>
      <c r="AJ4" s="8" t="s">
        <v>54</v>
      </c>
      <c r="AK4" s="8" t="s">
        <v>54</v>
      </c>
    </row>
    <row r="5" spans="1:37" ht="28" customHeight="1" x14ac:dyDescent="0.25">
      <c r="A5" s="7">
        <v>2</v>
      </c>
      <c r="B5" s="8" t="s">
        <v>35</v>
      </c>
      <c r="C5" s="8" t="s">
        <v>44</v>
      </c>
      <c r="D5" s="8" t="s">
        <v>55</v>
      </c>
      <c r="E5" s="8" t="s">
        <v>36</v>
      </c>
      <c r="F5" s="8" t="s">
        <v>56</v>
      </c>
      <c r="G5" s="8" t="s">
        <v>57</v>
      </c>
      <c r="H5" s="11" t="str">
        <f t="shared" si="0"/>
        <v>Y308320413L0020</v>
      </c>
      <c r="I5" s="8">
        <v>1.7929999999999999</v>
      </c>
      <c r="J5" s="8" t="s">
        <v>58</v>
      </c>
      <c r="K5" s="8" t="s">
        <v>59</v>
      </c>
      <c r="L5" s="8" t="s">
        <v>42</v>
      </c>
      <c r="M5" s="8" t="s">
        <v>43</v>
      </c>
      <c r="N5" s="8">
        <v>37.5</v>
      </c>
      <c r="O5" s="8">
        <v>27.5</v>
      </c>
      <c r="P5" s="8">
        <v>27.5</v>
      </c>
      <c r="Q5" s="8">
        <v>8</v>
      </c>
      <c r="R5" s="9" t="s">
        <v>39</v>
      </c>
      <c r="S5" s="8" t="s">
        <v>60</v>
      </c>
      <c r="T5" s="8" t="s">
        <v>61</v>
      </c>
      <c r="U5" s="8">
        <v>2021</v>
      </c>
      <c r="V5" s="8" t="s">
        <v>52</v>
      </c>
      <c r="W5" s="8" t="s">
        <v>39</v>
      </c>
      <c r="X5" s="5" t="s">
        <v>39</v>
      </c>
      <c r="Y5" s="7">
        <v>31.809913000000002</v>
      </c>
      <c r="Z5" s="7">
        <v>119.45183</v>
      </c>
      <c r="AA5" s="8">
        <v>37.880000000000003</v>
      </c>
      <c r="AB5" s="12">
        <f>AA5-N5</f>
        <v>0.38000000000000256</v>
      </c>
      <c r="AC5" s="8">
        <v>30</v>
      </c>
      <c r="AD5" s="12">
        <f t="shared" si="1"/>
        <v>7.8800000000000026</v>
      </c>
      <c r="AE5" s="8">
        <v>30</v>
      </c>
      <c r="AF5" s="8">
        <v>8</v>
      </c>
      <c r="AG5" s="13">
        <f t="shared" si="2"/>
        <v>240</v>
      </c>
      <c r="AH5" s="13">
        <f>AC5*AF5</f>
        <v>240</v>
      </c>
      <c r="AI5" s="7" t="s">
        <v>50</v>
      </c>
      <c r="AJ5" s="8" t="s">
        <v>62</v>
      </c>
      <c r="AK5" s="8" t="s">
        <v>63</v>
      </c>
    </row>
    <row r="6" spans="1:37" s="3" customFormat="1" ht="30" customHeight="1" x14ac:dyDescent="0.3">
      <c r="A6" s="16">
        <v>3</v>
      </c>
      <c r="B6" s="10" t="s">
        <v>35</v>
      </c>
      <c r="C6" s="10" t="s">
        <v>44</v>
      </c>
      <c r="D6" s="10" t="s">
        <v>64</v>
      </c>
      <c r="E6" s="10" t="s">
        <v>36</v>
      </c>
      <c r="F6" s="10" t="s">
        <v>65</v>
      </c>
      <c r="G6" s="10" t="s">
        <v>66</v>
      </c>
      <c r="H6" s="11" t="s">
        <v>66</v>
      </c>
      <c r="I6" s="10">
        <v>1.7</v>
      </c>
      <c r="J6" s="10" t="s">
        <v>67</v>
      </c>
      <c r="K6" s="10" t="s">
        <v>68</v>
      </c>
      <c r="L6" s="10" t="s">
        <v>37</v>
      </c>
      <c r="M6" s="10" t="s">
        <v>69</v>
      </c>
      <c r="N6" s="10">
        <v>150</v>
      </c>
      <c r="O6" s="10">
        <v>150</v>
      </c>
      <c r="P6" s="10">
        <v>30</v>
      </c>
      <c r="Q6" s="10">
        <v>51.5</v>
      </c>
      <c r="R6" s="10" t="s">
        <v>40</v>
      </c>
      <c r="S6" s="10" t="s">
        <v>41</v>
      </c>
      <c r="T6" s="10" t="s">
        <v>51</v>
      </c>
      <c r="U6" s="10">
        <v>2020</v>
      </c>
      <c r="V6" s="10" t="s">
        <v>52</v>
      </c>
      <c r="W6" s="10" t="s">
        <v>40</v>
      </c>
      <c r="X6" s="10" t="s">
        <v>40</v>
      </c>
      <c r="Y6" s="10">
        <v>31.726063849999999</v>
      </c>
      <c r="Z6" s="10">
        <v>119.72657925</v>
      </c>
      <c r="AA6" s="10">
        <v>150</v>
      </c>
      <c r="AB6" s="10">
        <f>AA6-N6</f>
        <v>0</v>
      </c>
      <c r="AC6" s="10">
        <v>30</v>
      </c>
      <c r="AD6" s="12">
        <f>AA6-AC6</f>
        <v>120</v>
      </c>
      <c r="AE6" s="10">
        <v>30</v>
      </c>
      <c r="AF6" s="10">
        <v>51.5</v>
      </c>
      <c r="AG6" s="10">
        <v>7725</v>
      </c>
      <c r="AH6" s="13">
        <v>7725</v>
      </c>
      <c r="AI6" s="10" t="s">
        <v>70</v>
      </c>
      <c r="AJ6" s="10" t="s">
        <v>54</v>
      </c>
      <c r="AK6" s="10" t="s">
        <v>54</v>
      </c>
    </row>
    <row r="7" spans="1:37" s="3" customFormat="1" ht="36" customHeight="1" x14ac:dyDescent="0.3">
      <c r="A7" s="16">
        <v>4</v>
      </c>
      <c r="B7" s="10" t="s">
        <v>35</v>
      </c>
      <c r="C7" s="10" t="s">
        <v>44</v>
      </c>
      <c r="D7" s="10" t="s">
        <v>45</v>
      </c>
      <c r="E7" s="10" t="s">
        <v>36</v>
      </c>
      <c r="F7" s="10" t="s">
        <v>76</v>
      </c>
      <c r="G7" s="10" t="s">
        <v>71</v>
      </c>
      <c r="H7" s="11" t="s">
        <v>71</v>
      </c>
      <c r="I7" s="10">
        <v>1.647</v>
      </c>
      <c r="J7" s="10" t="s">
        <v>72</v>
      </c>
      <c r="K7" s="10" t="s">
        <v>73</v>
      </c>
      <c r="L7" s="10" t="s">
        <v>42</v>
      </c>
      <c r="M7" s="10" t="s">
        <v>38</v>
      </c>
      <c r="N7" s="10">
        <v>66</v>
      </c>
      <c r="O7" s="10">
        <v>14.5</v>
      </c>
      <c r="P7" s="10">
        <v>20</v>
      </c>
      <c r="Q7" s="10">
        <v>13.5</v>
      </c>
      <c r="R7" s="10" t="s">
        <v>39</v>
      </c>
      <c r="S7" s="10" t="s">
        <v>50</v>
      </c>
      <c r="T7" s="10" t="s">
        <v>51</v>
      </c>
      <c r="U7" s="10">
        <v>2021</v>
      </c>
      <c r="V7" s="10" t="s">
        <v>52</v>
      </c>
      <c r="W7" s="10" t="s">
        <v>39</v>
      </c>
      <c r="X7" s="10" t="s">
        <v>39</v>
      </c>
      <c r="Y7" s="10">
        <v>31.716608140000002</v>
      </c>
      <c r="Z7" s="10">
        <v>119.38058189</v>
      </c>
      <c r="AA7" s="10">
        <v>75</v>
      </c>
      <c r="AB7" s="10">
        <f>AA7-N7</f>
        <v>9</v>
      </c>
      <c r="AC7" s="10">
        <v>75</v>
      </c>
      <c r="AD7" s="12">
        <f>AA7-AC7</f>
        <v>0</v>
      </c>
      <c r="AE7" s="10">
        <v>25</v>
      </c>
      <c r="AF7" s="10">
        <v>34</v>
      </c>
      <c r="AG7" s="10">
        <v>2550</v>
      </c>
      <c r="AH7" s="13">
        <v>2550</v>
      </c>
      <c r="AI7" s="10" t="s">
        <v>50</v>
      </c>
      <c r="AJ7" s="10" t="s">
        <v>74</v>
      </c>
      <c r="AK7" s="10" t="s">
        <v>75</v>
      </c>
    </row>
  </sheetData>
  <autoFilter ref="A3:AK9" xr:uid="{00000000-0009-0000-0000-000000000000}"/>
  <mergeCells count="8">
    <mergeCell ref="A1:AK1"/>
    <mergeCell ref="F2:U2"/>
    <mergeCell ref="V2:AK2"/>
    <mergeCell ref="A2:A3"/>
    <mergeCell ref="B2:B3"/>
    <mergeCell ref="C2:C3"/>
    <mergeCell ref="D2:D3"/>
    <mergeCell ref="E2:E3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2022-07-08T09:33:16Z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A076CBCDE9D9473E9894F0D3D5FA0584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